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https://sescrn.sharepoint.com/sites/nuvem/PLANEJAMENTO/SESC ESTATISTICA/TRANSPARÊNCIA/2025/4º Trimestre 2025/"/>
    </mc:Choice>
  </mc:AlternateContent>
  <xr:revisionPtr revIDLastSave="89" documentId="8_{176A7466-9272-43DF-AD57-4FC3C6AE8710}" xr6:coauthVersionLast="47" xr6:coauthVersionMax="47" xr10:uidLastSave="{3330ECCD-6301-49EA-8D35-29092253C609}"/>
  <bookViews>
    <workbookView xWindow="-120" yWindow="-16320" windowWidth="29040" windowHeight="15720" xr2:uid="{00000000-000D-0000-FFFF-FFFF00000000}"/>
  </bookViews>
  <sheets>
    <sheet name="Plan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1" i="1" l="1"/>
  <c r="E70" i="1"/>
  <c r="E69" i="1"/>
  <c r="D72" i="1"/>
  <c r="D65" i="1"/>
  <c r="D69" i="1"/>
  <c r="D51" i="1"/>
  <c r="D42" i="1"/>
  <c r="D10" i="1"/>
  <c r="D54" i="1" l="1"/>
  <c r="D57" i="1"/>
  <c r="D59" i="1"/>
  <c r="D62" i="1"/>
  <c r="D49" i="1"/>
  <c r="D47" i="1"/>
  <c r="D22" i="1"/>
  <c r="D16" i="1"/>
  <c r="D37" i="1" l="1"/>
  <c r="D32" i="1"/>
  <c r="E51" i="1" l="1"/>
  <c r="E52" i="1"/>
  <c r="E24" i="1"/>
  <c r="E44" i="1"/>
  <c r="E21" i="1"/>
  <c r="E41" i="1"/>
  <c r="E54" i="1"/>
  <c r="E29" i="1"/>
  <c r="E10" i="1"/>
  <c r="E50" i="1"/>
  <c r="E37" i="1"/>
  <c r="E23" i="1"/>
  <c r="E57" i="1"/>
  <c r="E72" i="1"/>
  <c r="E42" i="1"/>
  <c r="E30" i="1"/>
  <c r="E67" i="1"/>
  <c r="E36" i="1"/>
  <c r="E33" i="1"/>
  <c r="E22" i="1"/>
  <c r="E16" i="1"/>
  <c r="E43" i="1"/>
  <c r="E35" i="1"/>
  <c r="E15" i="1"/>
  <c r="E65" i="1"/>
  <c r="E60" i="1"/>
  <c r="E31" i="1"/>
  <c r="E28" i="1"/>
  <c r="E63" i="1"/>
  <c r="E14" i="1"/>
  <c r="E59" i="1"/>
  <c r="E62" i="1"/>
  <c r="E19" i="1"/>
  <c r="E13" i="1"/>
  <c r="E25" i="1"/>
  <c r="E58" i="1"/>
  <c r="E20" i="1"/>
  <c r="E11" i="1"/>
  <c r="E47" i="1"/>
  <c r="E40" i="1"/>
  <c r="E49" i="1"/>
  <c r="E55" i="1"/>
  <c r="E38" i="1"/>
  <c r="E27" i="1"/>
  <c r="E39" i="1"/>
  <c r="E48" i="1"/>
  <c r="E34" i="1"/>
  <c r="E18" i="1"/>
  <c r="E17" i="1"/>
  <c r="E26" i="1"/>
  <c r="E66" i="1"/>
  <c r="E45" i="1"/>
  <c r="E12" i="1"/>
  <c r="E32" i="1"/>
</calcChain>
</file>

<file path=xl/sharedStrings.xml><?xml version="1.0" encoding="utf-8"?>
<sst xmlns="http://schemas.openxmlformats.org/spreadsheetml/2006/main" count="127" uniqueCount="127">
  <si>
    <t>EDUCAÇÃO</t>
  </si>
  <si>
    <t>Educação Infantil</t>
  </si>
  <si>
    <t>Educação de Jovens e Adultos</t>
  </si>
  <si>
    <t>SAÚDE</t>
  </si>
  <si>
    <t>Saúde Bucal</t>
  </si>
  <si>
    <t>Educação em Saúde</t>
  </si>
  <si>
    <t>CULTURA</t>
  </si>
  <si>
    <t>Artes Cênicas</t>
  </si>
  <si>
    <t>Artes Visuais</t>
  </si>
  <si>
    <t>Música</t>
  </si>
  <si>
    <t>Literatura</t>
  </si>
  <si>
    <t>Audiovisual</t>
  </si>
  <si>
    <t>Biblioteca</t>
  </si>
  <si>
    <t>LAZER</t>
  </si>
  <si>
    <t>Desenvolvimento Físico-esportivo</t>
  </si>
  <si>
    <t>Recreação</t>
  </si>
  <si>
    <t>Turismo Social</t>
  </si>
  <si>
    <t>ASSISTÊNCIA</t>
  </si>
  <si>
    <t>Desenvolvimento Comunitário</t>
  </si>
  <si>
    <t>Segurança Alimentar e Apoio Social</t>
  </si>
  <si>
    <t>Trabalho Social com Grupos</t>
  </si>
  <si>
    <t>Relacionamento com Clientes</t>
  </si>
  <si>
    <t>TOTAL GERAL</t>
  </si>
  <si>
    <t>Código</t>
  </si>
  <si>
    <t>Especificação</t>
  </si>
  <si>
    <t xml:space="preserve">Prevista em R$ </t>
  </si>
  <si>
    <t>Peso</t>
  </si>
  <si>
    <t>ORÇAMENTO PROGRAMA</t>
  </si>
  <si>
    <t>DESPESA POR FINALIDADE/PROGRAMA DE TRABALHO</t>
  </si>
  <si>
    <t>Ensino Fundamental</t>
  </si>
  <si>
    <t>SERVIÇO SOCIAL DO COMÉRCIO - SESC RN</t>
  </si>
  <si>
    <t>010101</t>
  </si>
  <si>
    <t>010102</t>
  </si>
  <si>
    <t>010104</t>
  </si>
  <si>
    <t>010105</t>
  </si>
  <si>
    <t>Educação Ampliada</t>
  </si>
  <si>
    <t>010106</t>
  </si>
  <si>
    <t>Apoio à Prog. Finalística - Educação</t>
  </si>
  <si>
    <t>010207</t>
  </si>
  <si>
    <t>Alimentação e Nutrição</t>
  </si>
  <si>
    <t>010208</t>
  </si>
  <si>
    <t>010209</t>
  </si>
  <si>
    <t>Atenção Ampliada em Saúde</t>
  </si>
  <si>
    <t>010210</t>
  </si>
  <si>
    <t>Apoio à Prog. Finalística - Saúde</t>
  </si>
  <si>
    <t>010211</t>
  </si>
  <si>
    <t>0102</t>
  </si>
  <si>
    <t>010312</t>
  </si>
  <si>
    <t>010313</t>
  </si>
  <si>
    <t>010314</t>
  </si>
  <si>
    <t>010315</t>
  </si>
  <si>
    <t>010316</t>
  </si>
  <si>
    <t>010317</t>
  </si>
  <si>
    <t>010318</t>
  </si>
  <si>
    <t>Memória Social e Patrimônio Cultural</t>
  </si>
  <si>
    <t>010319</t>
  </si>
  <si>
    <t>Arte Educação</t>
  </si>
  <si>
    <t>Apoio à Prog. Finalística - Cultura</t>
  </si>
  <si>
    <t>010320</t>
  </si>
  <si>
    <t>010421</t>
  </si>
  <si>
    <t>010422</t>
  </si>
  <si>
    <t>010423</t>
  </si>
  <si>
    <t>010424</t>
  </si>
  <si>
    <t>Apoio à Progr. Finalística - Lazer</t>
  </si>
  <si>
    <t>0104</t>
  </si>
  <si>
    <t>0103</t>
  </si>
  <si>
    <t>010525</t>
  </si>
  <si>
    <t>010527</t>
  </si>
  <si>
    <t>010528</t>
  </si>
  <si>
    <t>010529</t>
  </si>
  <si>
    <t>Apoio à Prog. Finalística - Assistência</t>
  </si>
  <si>
    <t>0105</t>
  </si>
  <si>
    <t>0106</t>
  </si>
  <si>
    <t xml:space="preserve">ATIVIDADES TRANSVERSAIS AOS PROGRAMAS SOCIAIS </t>
  </si>
  <si>
    <t>Apoio à Programas Sociais</t>
  </si>
  <si>
    <t>010630</t>
  </si>
  <si>
    <t>010631</t>
  </si>
  <si>
    <t>ADMINISTRAÇÃO GERAL</t>
  </si>
  <si>
    <t>0207</t>
  </si>
  <si>
    <t>GESTÃO ADMINISTRATIVA</t>
  </si>
  <si>
    <t xml:space="preserve">PROGRAMAS SOCIAIS </t>
  </si>
  <si>
    <t>020733</t>
  </si>
  <si>
    <t>Gestão Administrativa</t>
  </si>
  <si>
    <t>Atividades Administrativas</t>
  </si>
  <si>
    <t>ATIVIDADES ADMINISTRATIVAS</t>
  </si>
  <si>
    <t>020834</t>
  </si>
  <si>
    <t>0208</t>
  </si>
  <si>
    <t>TECNOLOGIA DA INFORMAÇÃO</t>
  </si>
  <si>
    <t>0311</t>
  </si>
  <si>
    <t>SERVIÇOS DE TEC. DA INFORMA E COMUNICAÇÃO</t>
  </si>
  <si>
    <t>TI - Gerenciamento e Equipe Técnica</t>
  </si>
  <si>
    <t>031138</t>
  </si>
  <si>
    <t>PLANEJAMENTO E ADMINISTRAÇÃO FINANCEIRA</t>
  </si>
  <si>
    <t>Planej., Contr. Cont., Finan. e Orçam.</t>
  </si>
  <si>
    <t>PLANEJ., CONTR., CONT.,FINAN. E ORÇAMENTO</t>
  </si>
  <si>
    <t>041239</t>
  </si>
  <si>
    <t>0412</t>
  </si>
  <si>
    <t>Despesas e Repasses Regulamentares</t>
  </si>
  <si>
    <t>0413</t>
  </si>
  <si>
    <t>DESPESAS E REPASSES REGULAMENTÁRES</t>
  </si>
  <si>
    <t>041340</t>
  </si>
  <si>
    <t xml:space="preserve">FORMAÇÃO DE RECURSOS HUMANOS </t>
  </si>
  <si>
    <t>CAPACITAÇÃO E DESENVOLVIMENTO DE RH</t>
  </si>
  <si>
    <t>0514</t>
  </si>
  <si>
    <t>051441</t>
  </si>
  <si>
    <t>Capacitação e Desenv. de Empregados</t>
  </si>
  <si>
    <t xml:space="preserve">COMUNICAÇÃO SOCIAL </t>
  </si>
  <si>
    <t>0615</t>
  </si>
  <si>
    <t>Comum. Instit., Divulgação e Marketing</t>
  </si>
  <si>
    <t>061542</t>
  </si>
  <si>
    <t>Relacionamento Institucional</t>
  </si>
  <si>
    <t>061543</t>
  </si>
  <si>
    <t>0716</t>
  </si>
  <si>
    <t>071644</t>
  </si>
  <si>
    <t>Controle Interno</t>
  </si>
  <si>
    <t>CONTROLE INTERNO</t>
  </si>
  <si>
    <t>CONTROLADORIA E OUVIDORIA</t>
  </si>
  <si>
    <t>COMUNICAÇÃO SOCIAL E AFIRMAÇÃO INSTITUCIONAL</t>
  </si>
  <si>
    <t>0101</t>
  </si>
  <si>
    <t>Conteúdo em Mídias</t>
  </si>
  <si>
    <t>010632</t>
  </si>
  <si>
    <t>0209</t>
  </si>
  <si>
    <t>GESTÃO DE IMÓVEIS E TRANSPORTES</t>
  </si>
  <si>
    <t>Manutenção e Conservação</t>
  </si>
  <si>
    <t>020935</t>
  </si>
  <si>
    <t>Ouvidoria</t>
  </si>
  <si>
    <t>071645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</si>
</sst>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;[Red]\-&quot;R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6">
    <xf numFmtId="0" fontId="0" fillId="0" borderId="0" xfId="0"/>
    <xf numFmtId="43" fontId="0" fillId="0" borderId="0" xfId="1" applyFont="1" applyAlignment="1">
      <alignment horizontal="center"/>
    </xf>
    <xf numFmtId="0" fontId="5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4" fontId="2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3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10" fontId="2" fillId="3" borderId="6" xfId="3" applyNumberFormat="1" applyFont="1" applyFill="1" applyBorder="1" applyAlignment="1">
      <alignment horizontal="center" vertical="center" wrapText="1"/>
    </xf>
    <xf numFmtId="10" fontId="6" fillId="2" borderId="7" xfId="3" applyNumberFormat="1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right" vertical="center"/>
    </xf>
    <xf numFmtId="4" fontId="0" fillId="0" borderId="0" xfId="0" applyNumberFormat="1"/>
    <xf numFmtId="164" fontId="5" fillId="0" borderId="2" xfId="0" applyNumberFormat="1" applyFont="1" applyBorder="1" applyAlignment="1">
      <alignment horizontal="right" vertical="center" wrapText="1"/>
    </xf>
    <xf numFmtId="164" fontId="5" fillId="0" borderId="2" xfId="0" applyNumberFormat="1" applyFont="1" applyBorder="1" applyAlignment="1">
      <alignment horizontal="right" vertical="center"/>
    </xf>
    <xf numFmtId="4" fontId="6" fillId="2" borderId="8" xfId="0" applyNumberFormat="1" applyFont="1" applyFill="1" applyBorder="1" applyAlignment="1">
      <alignment horizontal="right" vertical="center"/>
    </xf>
    <xf numFmtId="10" fontId="6" fillId="2" borderId="9" xfId="3" applyNumberFormat="1" applyFont="1" applyFill="1" applyBorder="1" applyAlignment="1">
      <alignment horizontal="center" vertical="center"/>
    </xf>
    <xf numFmtId="164" fontId="5" fillId="4" borderId="2" xfId="0" applyNumberFormat="1" applyFont="1" applyFill="1" applyBorder="1" applyAlignment="1">
      <alignment horizontal="right" vertical="center" wrapText="1"/>
    </xf>
    <xf numFmtId="0" fontId="2" fillId="4" borderId="2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left" vertical="center"/>
    </xf>
    <xf numFmtId="164" fontId="6" fillId="4" borderId="2" xfId="0" applyNumberFormat="1" applyFont="1" applyFill="1" applyBorder="1" applyAlignment="1">
      <alignment horizontal="right" vertical="center" wrapText="1"/>
    </xf>
    <xf numFmtId="4" fontId="2" fillId="4" borderId="10" xfId="0" applyNumberFormat="1" applyFont="1" applyFill="1" applyBorder="1" applyAlignment="1">
      <alignment horizontal="center" vertical="center" wrapText="1"/>
    </xf>
    <xf numFmtId="10" fontId="2" fillId="4" borderId="11" xfId="3" applyNumberFormat="1" applyFont="1" applyFill="1" applyBorder="1" applyAlignment="1">
      <alignment horizontal="center" vertical="center" wrapText="1"/>
    </xf>
    <xf numFmtId="49" fontId="2" fillId="4" borderId="2" xfId="0" applyNumberFormat="1" applyFont="1" applyFill="1" applyBorder="1" applyAlignment="1">
      <alignment horizontal="center" vertical="center"/>
    </xf>
    <xf numFmtId="10" fontId="6" fillId="0" borderId="7" xfId="3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10" fontId="6" fillId="4" borderId="7" xfId="3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43" fontId="4" fillId="0" borderId="0" xfId="1" applyFont="1" applyAlignment="1">
      <alignment horizontal="center"/>
    </xf>
    <xf numFmtId="0" fontId="4" fillId="0" borderId="0" xfId="1" applyNumberFormat="1" applyFont="1" applyAlignment="1">
      <alignment horizontal="center"/>
    </xf>
    <xf numFmtId="43" fontId="0" fillId="0" borderId="0" xfId="1" applyFont="1" applyAlignment="1">
      <alignment horizontal="center"/>
    </xf>
  </cellXfs>
  <cellStyles count="4">
    <cellStyle name="Moeda 2" xfId="2" xr:uid="{00000000-0005-0000-0000-000000000000}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152401</xdr:colOff>
      <xdr:row>0</xdr:row>
      <xdr:rowOff>66675</xdr:rowOff>
    </xdr:from>
    <xdr:to>
      <xdr:col>2</xdr:col>
      <xdr:colOff>596901</xdr:colOff>
      <xdr:row>4</xdr:row>
      <xdr:rowOff>101600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1" y="66675"/>
          <a:ext cx="1581150" cy="80010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1"/>
  <dimension ref="B1:G73"/>
  <sheetViews>
    <sheetView showGridLines="0" tabSelected="1" zoomScale="150" zoomScaleNormal="150" workbookViewId="0">
      <selection activeCell="G69" sqref="G69"/>
    </sheetView>
  </sheetViews>
  <sheetFormatPr defaultRowHeight="14.5" x14ac:dyDescent="0.35"/>
  <cols>
    <col min="2" max="2" width="7.81640625" style="1" customWidth="1"/>
    <col min="3" max="3" width="59.54296875" bestFit="1" customWidth="1"/>
    <col min="4" max="4" width="18.26953125" bestFit="1" customWidth="1"/>
    <col min="5" max="5" width="9.1796875" style="8"/>
    <col min="7" max="7" width="13.81640625" bestFit="1" customWidth="1"/>
  </cols>
  <sheetData>
    <row r="1" spans="2:5" x14ac:dyDescent="0.35">
      <c r="B1" s="33" t="s">
        <v>27</v>
      </c>
      <c r="C1" s="33"/>
      <c r="D1" s="33"/>
      <c r="E1" s="33"/>
    </row>
    <row r="2" spans="2:5" x14ac:dyDescent="0.35">
      <c r="B2" s="34">
        <v>2026</v>
      </c>
      <c r="C2" s="34"/>
      <c r="D2" s="34"/>
      <c r="E2" s="34"/>
    </row>
    <row r="3" spans="2:5" x14ac:dyDescent="0.35">
      <c r="D3" s="1"/>
    </row>
    <row r="4" spans="2:5" x14ac:dyDescent="0.35">
      <c r="B4" s="35" t="s">
        <v>30</v>
      </c>
      <c r="C4" s="35"/>
      <c r="D4" s="35"/>
      <c r="E4" s="35"/>
    </row>
    <row r="5" spans="2:5" x14ac:dyDescent="0.35">
      <c r="B5"/>
      <c r="D5" s="1"/>
    </row>
    <row r="6" spans="2:5" ht="23.25" customHeight="1" x14ac:dyDescent="0.35">
      <c r="B6" s="33" t="s">
        <v>28</v>
      </c>
      <c r="C6" s="33"/>
      <c r="D6" s="33"/>
      <c r="E6" s="33"/>
    </row>
    <row r="7" spans="2:5" ht="15" thickBot="1" x14ac:dyDescent="0.4"/>
    <row r="8" spans="2:5" s="2" customFormat="1" ht="20.149999999999999" customHeight="1" x14ac:dyDescent="0.3">
      <c r="B8" s="3" t="s">
        <v>23</v>
      </c>
      <c r="C8" s="9" t="s">
        <v>24</v>
      </c>
      <c r="D8" s="7" t="s">
        <v>25</v>
      </c>
      <c r="E8" s="12" t="s">
        <v>26</v>
      </c>
    </row>
    <row r="9" spans="2:5" s="2" customFormat="1" ht="20.149999999999999" customHeight="1" x14ac:dyDescent="0.3">
      <c r="B9" s="4">
        <v>1</v>
      </c>
      <c r="C9" s="10" t="s">
        <v>80</v>
      </c>
      <c r="D9" s="24"/>
      <c r="E9" s="25"/>
    </row>
    <row r="10" spans="2:5" ht="20.149999999999999" customHeight="1" x14ac:dyDescent="0.35">
      <c r="B10" s="28" t="s">
        <v>118</v>
      </c>
      <c r="C10" s="10" t="s">
        <v>0</v>
      </c>
      <c r="D10" s="14">
        <f>SUM(D11:D15)</f>
        <v>20577478</v>
      </c>
      <c r="E10" s="13">
        <f t="shared" ref="E10:E45" si="0">D10/$D$72</f>
        <v>0.13036092990537096</v>
      </c>
    </row>
    <row r="11" spans="2:5" ht="20.149999999999999" customHeight="1" x14ac:dyDescent="0.35">
      <c r="B11" s="5" t="s">
        <v>31</v>
      </c>
      <c r="C11" s="11" t="s">
        <v>1</v>
      </c>
      <c r="D11" s="16">
        <v>4037041</v>
      </c>
      <c r="E11" s="27">
        <f t="shared" si="0"/>
        <v>2.5575166151367464E-2</v>
      </c>
    </row>
    <row r="12" spans="2:5" ht="20.149999999999999" customHeight="1" x14ac:dyDescent="0.35">
      <c r="B12" s="5" t="s">
        <v>32</v>
      </c>
      <c r="C12" s="11" t="s">
        <v>29</v>
      </c>
      <c r="D12" s="16">
        <v>14633661</v>
      </c>
      <c r="E12" s="27">
        <f t="shared" si="0"/>
        <v>9.2706096241724101E-2</v>
      </c>
    </row>
    <row r="13" spans="2:5" ht="20.149999999999999" customHeight="1" x14ac:dyDescent="0.35">
      <c r="B13" s="5" t="s">
        <v>33</v>
      </c>
      <c r="C13" s="11" t="s">
        <v>2</v>
      </c>
      <c r="D13" s="16">
        <v>292045</v>
      </c>
      <c r="E13" s="27">
        <f t="shared" si="0"/>
        <v>1.850142071550948E-3</v>
      </c>
    </row>
    <row r="14" spans="2:5" ht="20.149999999999999" customHeight="1" x14ac:dyDescent="0.35">
      <c r="B14" s="5" t="s">
        <v>34</v>
      </c>
      <c r="C14" s="11" t="s">
        <v>35</v>
      </c>
      <c r="D14" s="16">
        <v>1310460</v>
      </c>
      <c r="E14" s="27">
        <f t="shared" si="0"/>
        <v>8.3019301103756452E-3</v>
      </c>
    </row>
    <row r="15" spans="2:5" ht="20.149999999999999" customHeight="1" x14ac:dyDescent="0.35">
      <c r="B15" s="5" t="s">
        <v>36</v>
      </c>
      <c r="C15" s="11" t="s">
        <v>37</v>
      </c>
      <c r="D15" s="16">
        <v>304271</v>
      </c>
      <c r="E15" s="27">
        <f t="shared" si="0"/>
        <v>1.9275953303527829E-3</v>
      </c>
    </row>
    <row r="16" spans="2:5" ht="20.149999999999999" customHeight="1" x14ac:dyDescent="0.35">
      <c r="B16" s="4" t="s">
        <v>46</v>
      </c>
      <c r="C16" s="10" t="s">
        <v>3</v>
      </c>
      <c r="D16" s="14">
        <f>SUM(D17:D21)</f>
        <v>33762579</v>
      </c>
      <c r="E16" s="13">
        <f t="shared" si="0"/>
        <v>0.21389021504207412</v>
      </c>
    </row>
    <row r="17" spans="2:5" ht="20.149999999999999" customHeight="1" x14ac:dyDescent="0.35">
      <c r="B17" s="5" t="s">
        <v>38</v>
      </c>
      <c r="C17" s="11" t="s">
        <v>39</v>
      </c>
      <c r="D17" s="17">
        <v>20707708</v>
      </c>
      <c r="E17" s="27">
        <f t="shared" si="0"/>
        <v>0.13118595345303682</v>
      </c>
    </row>
    <row r="18" spans="2:5" ht="20.149999999999999" customHeight="1" x14ac:dyDescent="0.35">
      <c r="B18" s="5" t="s">
        <v>40</v>
      </c>
      <c r="C18" s="11" t="s">
        <v>4</v>
      </c>
      <c r="D18" s="17">
        <v>6044157</v>
      </c>
      <c r="E18" s="27">
        <f t="shared" si="0"/>
        <v>3.8290500274817799E-2</v>
      </c>
    </row>
    <row r="19" spans="2:5" ht="20.149999999999999" customHeight="1" x14ac:dyDescent="0.35">
      <c r="B19" s="5" t="s">
        <v>41</v>
      </c>
      <c r="C19" s="11" t="s">
        <v>42</v>
      </c>
      <c r="D19" s="17">
        <v>2636902</v>
      </c>
      <c r="E19" s="27">
        <f t="shared" si="0"/>
        <v>1.6705108215366939E-2</v>
      </c>
    </row>
    <row r="20" spans="2:5" ht="20.149999999999999" customHeight="1" x14ac:dyDescent="0.35">
      <c r="B20" s="5" t="s">
        <v>43</v>
      </c>
      <c r="C20" s="11" t="s">
        <v>5</v>
      </c>
      <c r="D20" s="17">
        <v>576228</v>
      </c>
      <c r="E20" s="27">
        <f t="shared" si="0"/>
        <v>3.6504773771359198E-3</v>
      </c>
    </row>
    <row r="21" spans="2:5" ht="20.149999999999999" customHeight="1" x14ac:dyDescent="0.35">
      <c r="B21" s="6" t="s">
        <v>45</v>
      </c>
      <c r="C21" s="11" t="s">
        <v>44</v>
      </c>
      <c r="D21" s="17">
        <v>3797584</v>
      </c>
      <c r="E21" s="27">
        <f t="shared" si="0"/>
        <v>2.4058175721716635E-2</v>
      </c>
    </row>
    <row r="22" spans="2:5" ht="20.149999999999999" customHeight="1" x14ac:dyDescent="0.35">
      <c r="B22" s="4" t="s">
        <v>65</v>
      </c>
      <c r="C22" s="10" t="s">
        <v>6</v>
      </c>
      <c r="D22" s="14">
        <f>SUM(D23:D31)</f>
        <v>14547939</v>
      </c>
      <c r="E22" s="13">
        <f t="shared" si="0"/>
        <v>9.2163036512375923E-2</v>
      </c>
    </row>
    <row r="23" spans="2:5" ht="20.149999999999999" customHeight="1" x14ac:dyDescent="0.35">
      <c r="B23" s="5" t="s">
        <v>47</v>
      </c>
      <c r="C23" s="11" t="s">
        <v>7</v>
      </c>
      <c r="D23" s="16">
        <v>2780082</v>
      </c>
      <c r="E23" s="27">
        <f t="shared" si="0"/>
        <v>1.7612171653551688E-2</v>
      </c>
    </row>
    <row r="24" spans="2:5" ht="20.149999999999999" customHeight="1" x14ac:dyDescent="0.35">
      <c r="B24" s="5" t="s">
        <v>48</v>
      </c>
      <c r="C24" s="11" t="s">
        <v>8</v>
      </c>
      <c r="D24" s="16">
        <v>172500</v>
      </c>
      <c r="E24" s="27">
        <f t="shared" si="0"/>
        <v>1.0928093524714977E-3</v>
      </c>
    </row>
    <row r="25" spans="2:5" ht="20.149999999999999" customHeight="1" x14ac:dyDescent="0.35">
      <c r="B25" s="5" t="s">
        <v>49</v>
      </c>
      <c r="C25" s="11" t="s">
        <v>9</v>
      </c>
      <c r="D25" s="16">
        <v>6863845</v>
      </c>
      <c r="E25" s="27">
        <f t="shared" si="0"/>
        <v>4.3483327593708564E-2</v>
      </c>
    </row>
    <row r="26" spans="2:5" ht="20.149999999999999" customHeight="1" x14ac:dyDescent="0.35">
      <c r="B26" s="5" t="s">
        <v>50</v>
      </c>
      <c r="C26" s="11" t="s">
        <v>11</v>
      </c>
      <c r="D26" s="16">
        <v>66000</v>
      </c>
      <c r="E26" s="27">
        <f t="shared" si="0"/>
        <v>4.1811836094561648E-4</v>
      </c>
    </row>
    <row r="27" spans="2:5" ht="20.149999999999999" customHeight="1" x14ac:dyDescent="0.35">
      <c r="B27" s="5" t="s">
        <v>51</v>
      </c>
      <c r="C27" s="11" t="s">
        <v>10</v>
      </c>
      <c r="D27" s="16">
        <v>1455532</v>
      </c>
      <c r="E27" s="27">
        <f t="shared" si="0"/>
        <v>9.2209796082408334E-3</v>
      </c>
    </row>
    <row r="28" spans="2:5" ht="20.149999999999999" customHeight="1" x14ac:dyDescent="0.35">
      <c r="B28" s="5" t="s">
        <v>52</v>
      </c>
      <c r="C28" s="11" t="s">
        <v>12</v>
      </c>
      <c r="D28" s="16">
        <v>797170</v>
      </c>
      <c r="E28" s="27">
        <f t="shared" si="0"/>
        <v>5.0501729362881376E-3</v>
      </c>
    </row>
    <row r="29" spans="2:5" ht="20.149999999999999" customHeight="1" x14ac:dyDescent="0.35">
      <c r="B29" s="6" t="s">
        <v>53</v>
      </c>
      <c r="C29" s="11" t="s">
        <v>54</v>
      </c>
      <c r="D29" s="16">
        <v>122904</v>
      </c>
      <c r="E29" s="27">
        <f t="shared" si="0"/>
        <v>7.7861240960090986E-4</v>
      </c>
    </row>
    <row r="30" spans="2:5" ht="20.149999999999999" customHeight="1" x14ac:dyDescent="0.35">
      <c r="B30" s="6" t="s">
        <v>55</v>
      </c>
      <c r="C30" s="11" t="s">
        <v>56</v>
      </c>
      <c r="D30" s="16">
        <v>131800</v>
      </c>
      <c r="E30" s="27">
        <f t="shared" si="0"/>
        <v>8.3496969655503411E-4</v>
      </c>
    </row>
    <row r="31" spans="2:5" ht="20.149999999999999" customHeight="1" x14ac:dyDescent="0.35">
      <c r="B31" s="6" t="s">
        <v>58</v>
      </c>
      <c r="C31" s="11" t="s">
        <v>57</v>
      </c>
      <c r="D31" s="17">
        <v>2158106</v>
      </c>
      <c r="E31" s="27">
        <f t="shared" si="0"/>
        <v>1.3671874901013646E-2</v>
      </c>
    </row>
    <row r="32" spans="2:5" ht="20.149999999999999" customHeight="1" x14ac:dyDescent="0.35">
      <c r="B32" s="4" t="s">
        <v>64</v>
      </c>
      <c r="C32" s="10" t="s">
        <v>13</v>
      </c>
      <c r="D32" s="14">
        <f>SUM(D33:D36)</f>
        <v>7604011</v>
      </c>
      <c r="E32" s="13">
        <f t="shared" si="0"/>
        <v>4.8172372968673306E-2</v>
      </c>
    </row>
    <row r="33" spans="2:5" ht="20.149999999999999" customHeight="1" x14ac:dyDescent="0.35">
      <c r="B33" s="5" t="s">
        <v>59</v>
      </c>
      <c r="C33" s="11" t="s">
        <v>14</v>
      </c>
      <c r="D33" s="16">
        <v>6384395</v>
      </c>
      <c r="E33" s="27">
        <f t="shared" si="0"/>
        <v>4.0445951106505895E-2</v>
      </c>
    </row>
    <row r="34" spans="2:5" ht="20.149999999999999" customHeight="1" x14ac:dyDescent="0.35">
      <c r="B34" s="5" t="s">
        <v>60</v>
      </c>
      <c r="C34" s="11" t="s">
        <v>15</v>
      </c>
      <c r="D34" s="16">
        <v>241262</v>
      </c>
      <c r="E34" s="27">
        <f t="shared" si="0"/>
        <v>1.5284253333100201E-3</v>
      </c>
    </row>
    <row r="35" spans="2:5" ht="20.149999999999999" customHeight="1" x14ac:dyDescent="0.35">
      <c r="B35" s="5" t="s">
        <v>61</v>
      </c>
      <c r="C35" s="11" t="s">
        <v>16</v>
      </c>
      <c r="D35" s="16">
        <v>870470</v>
      </c>
      <c r="E35" s="27">
        <f t="shared" si="0"/>
        <v>5.5145377220050121E-3</v>
      </c>
    </row>
    <row r="36" spans="2:5" ht="20.149999999999999" customHeight="1" x14ac:dyDescent="0.35">
      <c r="B36" s="6" t="s">
        <v>62</v>
      </c>
      <c r="C36" s="11" t="s">
        <v>63</v>
      </c>
      <c r="D36" s="16">
        <v>107884</v>
      </c>
      <c r="E36" s="27">
        <f t="shared" si="0"/>
        <v>6.8345880685237708E-4</v>
      </c>
    </row>
    <row r="37" spans="2:5" ht="20.149999999999999" customHeight="1" x14ac:dyDescent="0.35">
      <c r="B37" s="4" t="s">
        <v>71</v>
      </c>
      <c r="C37" s="10" t="s">
        <v>17</v>
      </c>
      <c r="D37" s="14">
        <f>SUM(D38:D41)</f>
        <v>5088202</v>
      </c>
      <c r="E37" s="13">
        <f t="shared" si="0"/>
        <v>3.2234404248487995E-2</v>
      </c>
    </row>
    <row r="38" spans="2:5" ht="20.149999999999999" customHeight="1" x14ac:dyDescent="0.35">
      <c r="B38" s="5" t="s">
        <v>66</v>
      </c>
      <c r="C38" s="11" t="s">
        <v>18</v>
      </c>
      <c r="D38" s="16">
        <v>222911</v>
      </c>
      <c r="E38" s="27">
        <f t="shared" si="0"/>
        <v>1.4121694235870957E-3</v>
      </c>
    </row>
    <row r="39" spans="2:5" ht="20.149999999999999" customHeight="1" x14ac:dyDescent="0.35">
      <c r="B39" s="5" t="s">
        <v>67</v>
      </c>
      <c r="C39" s="11" t="s">
        <v>19</v>
      </c>
      <c r="D39" s="16">
        <v>1880885</v>
      </c>
      <c r="E39" s="27">
        <f t="shared" si="0"/>
        <v>1.1915644747381755E-2</v>
      </c>
    </row>
    <row r="40" spans="2:5" ht="20.149999999999999" customHeight="1" x14ac:dyDescent="0.35">
      <c r="B40" s="5" t="s">
        <v>68</v>
      </c>
      <c r="C40" s="11" t="s">
        <v>20</v>
      </c>
      <c r="D40" s="16">
        <v>2884406</v>
      </c>
      <c r="E40" s="27">
        <f t="shared" si="0"/>
        <v>1.8273077409419726E-2</v>
      </c>
    </row>
    <row r="41" spans="2:5" ht="20.149999999999999" customHeight="1" x14ac:dyDescent="0.35">
      <c r="B41" s="6" t="s">
        <v>69</v>
      </c>
      <c r="C41" s="11" t="s">
        <v>70</v>
      </c>
      <c r="D41" s="16">
        <v>100000</v>
      </c>
      <c r="E41" s="27">
        <f t="shared" si="0"/>
        <v>6.3351266809941892E-4</v>
      </c>
    </row>
    <row r="42" spans="2:5" ht="20.149999999999999" customHeight="1" x14ac:dyDescent="0.35">
      <c r="B42" s="4" t="s">
        <v>72</v>
      </c>
      <c r="C42" s="10" t="s">
        <v>73</v>
      </c>
      <c r="D42" s="14">
        <f>D43+D44+D45</f>
        <v>52455404</v>
      </c>
      <c r="E42" s="13">
        <f t="shared" si="0"/>
        <v>0.33231162944272929</v>
      </c>
    </row>
    <row r="43" spans="2:5" ht="20.149999999999999" customHeight="1" x14ac:dyDescent="0.35">
      <c r="B43" s="5" t="s">
        <v>75</v>
      </c>
      <c r="C43" s="11" t="s">
        <v>74</v>
      </c>
      <c r="D43" s="16">
        <v>50477977</v>
      </c>
      <c r="E43" s="27">
        <f t="shared" si="0"/>
        <v>0.31978437889531103</v>
      </c>
    </row>
    <row r="44" spans="2:5" ht="20.149999999999999" customHeight="1" x14ac:dyDescent="0.35">
      <c r="B44" s="5" t="s">
        <v>76</v>
      </c>
      <c r="C44" s="11" t="s">
        <v>21</v>
      </c>
      <c r="D44" s="16">
        <v>1494876</v>
      </c>
      <c r="E44" s="27">
        <f t="shared" si="0"/>
        <v>9.4702288323778687E-3</v>
      </c>
    </row>
    <row r="45" spans="2:5" ht="20.149999999999999" customHeight="1" x14ac:dyDescent="0.35">
      <c r="B45" s="29" t="s">
        <v>120</v>
      </c>
      <c r="C45" s="11" t="s">
        <v>119</v>
      </c>
      <c r="D45" s="16">
        <v>482551</v>
      </c>
      <c r="E45" s="27">
        <f t="shared" si="0"/>
        <v>3.0570217150404271E-3</v>
      </c>
    </row>
    <row r="46" spans="2:5" ht="20.149999999999999" customHeight="1" x14ac:dyDescent="0.35">
      <c r="B46" s="21">
        <v>2</v>
      </c>
      <c r="C46" s="22" t="s">
        <v>77</v>
      </c>
      <c r="D46" s="20"/>
      <c r="E46" s="13"/>
    </row>
    <row r="47" spans="2:5" ht="20.149999999999999" customHeight="1" x14ac:dyDescent="0.35">
      <c r="B47" s="21" t="s">
        <v>78</v>
      </c>
      <c r="C47" s="22" t="s">
        <v>79</v>
      </c>
      <c r="D47" s="23">
        <f>D48</f>
        <v>2146225</v>
      </c>
      <c r="E47" s="13">
        <f t="shared" ref="E47:E52" si="1">D47/$D$72</f>
        <v>1.3596607260916754E-2</v>
      </c>
    </row>
    <row r="48" spans="2:5" ht="20.149999999999999" customHeight="1" x14ac:dyDescent="0.35">
      <c r="B48" s="5" t="s">
        <v>81</v>
      </c>
      <c r="C48" s="11" t="s">
        <v>82</v>
      </c>
      <c r="D48" s="16">
        <v>2146225</v>
      </c>
      <c r="E48" s="27">
        <f t="shared" si="1"/>
        <v>1.3596607260916754E-2</v>
      </c>
    </row>
    <row r="49" spans="2:7" ht="20.149999999999999" customHeight="1" x14ac:dyDescent="0.35">
      <c r="B49" s="26" t="s">
        <v>86</v>
      </c>
      <c r="C49" s="22" t="s">
        <v>84</v>
      </c>
      <c r="D49" s="23">
        <f>D50</f>
        <v>7631762</v>
      </c>
      <c r="E49" s="13">
        <f t="shared" si="1"/>
        <v>4.8348179069197576E-2</v>
      </c>
    </row>
    <row r="50" spans="2:7" ht="20.149999999999999" customHeight="1" x14ac:dyDescent="0.35">
      <c r="B50" s="5" t="s">
        <v>85</v>
      </c>
      <c r="C50" s="11" t="s">
        <v>83</v>
      </c>
      <c r="D50" s="16">
        <v>7631762</v>
      </c>
      <c r="E50" s="27">
        <f t="shared" si="1"/>
        <v>4.8348179069197576E-2</v>
      </c>
    </row>
    <row r="51" spans="2:7" ht="20.149999999999999" customHeight="1" x14ac:dyDescent="0.35">
      <c r="B51" s="26" t="s">
        <v>121</v>
      </c>
      <c r="C51" s="22" t="s">
        <v>122</v>
      </c>
      <c r="D51" s="23">
        <f>D52</f>
        <v>1446254</v>
      </c>
      <c r="E51" s="30">
        <f t="shared" si="1"/>
        <v>9.16220230289457E-3</v>
      </c>
    </row>
    <row r="52" spans="2:7" ht="20.149999999999999" customHeight="1" x14ac:dyDescent="0.35">
      <c r="B52" s="29" t="s">
        <v>124</v>
      </c>
      <c r="C52" s="11" t="s">
        <v>123</v>
      </c>
      <c r="D52" s="16">
        <v>1446254</v>
      </c>
      <c r="E52" s="27">
        <f t="shared" si="1"/>
        <v>9.16220230289457E-3</v>
      </c>
    </row>
    <row r="53" spans="2:7" ht="20.149999999999999" customHeight="1" x14ac:dyDescent="0.35">
      <c r="B53" s="21">
        <v>3</v>
      </c>
      <c r="C53" s="22" t="s">
        <v>87</v>
      </c>
      <c r="D53" s="20"/>
      <c r="E53" s="13"/>
    </row>
    <row r="54" spans="2:7" ht="20.149999999999999" customHeight="1" x14ac:dyDescent="0.35">
      <c r="B54" s="21" t="s">
        <v>88</v>
      </c>
      <c r="C54" s="22" t="s">
        <v>89</v>
      </c>
      <c r="D54" s="23">
        <f>D55</f>
        <v>2999500</v>
      </c>
      <c r="E54" s="13">
        <f>D54/$D$72</f>
        <v>1.900221247964207E-2</v>
      </c>
    </row>
    <row r="55" spans="2:7" ht="20.149999999999999" customHeight="1" x14ac:dyDescent="0.35">
      <c r="B55" s="5" t="s">
        <v>91</v>
      </c>
      <c r="C55" s="11" t="s">
        <v>90</v>
      </c>
      <c r="D55" s="16">
        <v>2999500</v>
      </c>
      <c r="E55" s="27">
        <f>D55/$D$72</f>
        <v>1.900221247964207E-2</v>
      </c>
    </row>
    <row r="56" spans="2:7" ht="20.149999999999999" customHeight="1" x14ac:dyDescent="0.35">
      <c r="B56" s="21">
        <v>4</v>
      </c>
      <c r="C56" s="22" t="s">
        <v>92</v>
      </c>
      <c r="D56" s="20"/>
      <c r="E56" s="13"/>
    </row>
    <row r="57" spans="2:7" ht="20.149999999999999" customHeight="1" x14ac:dyDescent="0.35">
      <c r="B57" s="21" t="s">
        <v>96</v>
      </c>
      <c r="C57" s="22" t="s">
        <v>94</v>
      </c>
      <c r="D57" s="23">
        <f>D58</f>
        <v>1837828</v>
      </c>
      <c r="E57" s="13">
        <f>D57/$D$72</f>
        <v>1.1642873197878189E-2</v>
      </c>
    </row>
    <row r="58" spans="2:7" ht="20.149999999999999" customHeight="1" x14ac:dyDescent="0.35">
      <c r="B58" s="6" t="s">
        <v>95</v>
      </c>
      <c r="C58" s="11" t="s">
        <v>93</v>
      </c>
      <c r="D58" s="16">
        <v>1837828</v>
      </c>
      <c r="E58" s="27">
        <f>D58/$D$72</f>
        <v>1.1642873197878189E-2</v>
      </c>
    </row>
    <row r="59" spans="2:7" ht="20.149999999999999" customHeight="1" x14ac:dyDescent="0.35">
      <c r="B59" s="21" t="s">
        <v>98</v>
      </c>
      <c r="C59" s="22" t="s">
        <v>99</v>
      </c>
      <c r="D59" s="23">
        <f>D60</f>
        <v>3279898</v>
      </c>
      <c r="E59" s="13">
        <f>D59/$D$72</f>
        <v>2.0778569330739478E-2</v>
      </c>
    </row>
    <row r="60" spans="2:7" ht="20.149999999999999" customHeight="1" x14ac:dyDescent="0.35">
      <c r="B60" s="6" t="s">
        <v>100</v>
      </c>
      <c r="C60" s="11" t="s">
        <v>97</v>
      </c>
      <c r="D60" s="16">
        <v>3279898</v>
      </c>
      <c r="E60" s="27">
        <f>D60/$D$72</f>
        <v>2.0778569330739478E-2</v>
      </c>
    </row>
    <row r="61" spans="2:7" ht="20.149999999999999" customHeight="1" x14ac:dyDescent="0.35">
      <c r="B61" s="21">
        <v>5</v>
      </c>
      <c r="C61" s="22" t="s">
        <v>101</v>
      </c>
      <c r="D61" s="20"/>
      <c r="E61" s="13"/>
    </row>
    <row r="62" spans="2:7" ht="20.149999999999999" customHeight="1" x14ac:dyDescent="0.35">
      <c r="B62" s="21" t="s">
        <v>103</v>
      </c>
      <c r="C62" s="22" t="s">
        <v>102</v>
      </c>
      <c r="D62" s="23">
        <f>D63</f>
        <v>1150426</v>
      </c>
      <c r="E62" s="13">
        <f>D62/$D$72</f>
        <v>7.2880944471094208E-3</v>
      </c>
    </row>
    <row r="63" spans="2:7" ht="20.149999999999999" customHeight="1" x14ac:dyDescent="0.35">
      <c r="B63" s="6" t="s">
        <v>104</v>
      </c>
      <c r="C63" s="11" t="s">
        <v>105</v>
      </c>
      <c r="D63" s="16">
        <v>1150426</v>
      </c>
      <c r="E63" s="27">
        <f>D63/$D$72</f>
        <v>7.2880944471094208E-3</v>
      </c>
      <c r="G63" s="15"/>
    </row>
    <row r="64" spans="2:7" ht="20.149999999999999" customHeight="1" x14ac:dyDescent="0.35">
      <c r="B64" s="21">
        <v>6</v>
      </c>
      <c r="C64" s="22" t="s">
        <v>106</v>
      </c>
      <c r="D64" s="20"/>
      <c r="E64" s="13"/>
      <c r="G64" s="15"/>
    </row>
    <row r="65" spans="2:7" ht="20.149999999999999" customHeight="1" x14ac:dyDescent="0.35">
      <c r="B65" s="21" t="s">
        <v>107</v>
      </c>
      <c r="C65" s="22" t="s">
        <v>117</v>
      </c>
      <c r="D65" s="23">
        <f>D66+D67</f>
        <v>2565154</v>
      </c>
      <c r="E65" s="13">
        <f>D65/$D$72</f>
        <v>1.6250575546258968E-2</v>
      </c>
      <c r="G65" s="15"/>
    </row>
    <row r="66" spans="2:7" ht="20.149999999999999" customHeight="1" x14ac:dyDescent="0.35">
      <c r="B66" s="6" t="s">
        <v>109</v>
      </c>
      <c r="C66" s="11" t="s">
        <v>108</v>
      </c>
      <c r="D66" s="16">
        <v>2339514</v>
      </c>
      <c r="E66" s="27">
        <f>D66/$D$72</f>
        <v>1.4821117561959439E-2</v>
      </c>
      <c r="G66" s="15"/>
    </row>
    <row r="67" spans="2:7" ht="20.149999999999999" customHeight="1" x14ac:dyDescent="0.35">
      <c r="B67" s="6" t="s">
        <v>111</v>
      </c>
      <c r="C67" s="11" t="s">
        <v>110</v>
      </c>
      <c r="D67" s="16">
        <v>225640</v>
      </c>
      <c r="E67" s="27">
        <f>D67/$D$72</f>
        <v>1.4294579842995289E-3</v>
      </c>
      <c r="G67" s="15"/>
    </row>
    <row r="68" spans="2:7" ht="20.149999999999999" customHeight="1" x14ac:dyDescent="0.35">
      <c r="B68" s="21">
        <v>7</v>
      </c>
      <c r="C68" s="22" t="s">
        <v>115</v>
      </c>
      <c r="D68" s="20"/>
      <c r="E68" s="13"/>
      <c r="G68" s="15"/>
    </row>
    <row r="69" spans="2:7" ht="20.149999999999999" customHeight="1" x14ac:dyDescent="0.35">
      <c r="B69" s="21" t="s">
        <v>112</v>
      </c>
      <c r="C69" s="22" t="s">
        <v>116</v>
      </c>
      <c r="D69" s="23">
        <f>D71+D70</f>
        <v>757380</v>
      </c>
      <c r="E69" s="13">
        <f>D69/$D$72</f>
        <v>4.7980982456513792E-3</v>
      </c>
      <c r="G69" s="15"/>
    </row>
    <row r="70" spans="2:7" ht="20.149999999999999" customHeight="1" x14ac:dyDescent="0.35">
      <c r="B70" s="6" t="s">
        <v>113</v>
      </c>
      <c r="C70" s="11" t="s">
        <v>114</v>
      </c>
      <c r="D70" s="16">
        <v>755380</v>
      </c>
      <c r="E70" s="27">
        <f>D70/$D$72</f>
        <v>4.7854279922893905E-3</v>
      </c>
      <c r="G70" s="15"/>
    </row>
    <row r="71" spans="2:7" ht="20.149999999999999" customHeight="1" thickBot="1" x14ac:dyDescent="0.4">
      <c r="B71" s="29" t="s">
        <v>126</v>
      </c>
      <c r="C71" s="11" t="s">
        <v>125</v>
      </c>
      <c r="D71" s="16">
        <v>2000</v>
      </c>
      <c r="E71" s="27">
        <f>D71/$D$72</f>
        <v>1.2670253361988378E-5</v>
      </c>
      <c r="G71" s="15"/>
    </row>
    <row r="72" spans="2:7" ht="20.149999999999999" customHeight="1" thickBot="1" x14ac:dyDescent="0.4">
      <c r="B72" s="31" t="s">
        <v>22</v>
      </c>
      <c r="C72" s="32"/>
      <c r="D72" s="18">
        <f>D10+D16+D22+D32+D37+D42+D47+D49+D51+D54+D57+D59+D62+D65+D69</f>
        <v>157850040</v>
      </c>
      <c r="E72" s="19">
        <f>D72/$D$72</f>
        <v>1</v>
      </c>
    </row>
    <row r="73" spans="2:7" x14ac:dyDescent="0.35">
      <c r="B73"/>
    </row>
  </sheetData>
  <mergeCells count="5">
    <mergeCell ref="B72:C72"/>
    <mergeCell ref="B1:E1"/>
    <mergeCell ref="B2:E2"/>
    <mergeCell ref="B4:E4"/>
    <mergeCell ref="B6:E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194FCDC8F68A54F94002561F324EDDD" ma:contentTypeVersion="11" ma:contentTypeDescription="Crie um novo documento." ma:contentTypeScope="" ma:versionID="b6888a7f4e53fed6c71bacfe58741a8c">
  <xsd:schema xmlns:xsd="http://www.w3.org/2001/XMLSchema" xmlns:xs="http://www.w3.org/2001/XMLSchema" xmlns:p="http://schemas.microsoft.com/office/2006/metadata/properties" xmlns:ns2="7053a255-9a84-4e83-ac54-d31af3d60d00" xmlns:ns3="a46eb5d2-8da3-4851-9061-dadebc1be38f" targetNamespace="http://schemas.microsoft.com/office/2006/metadata/properties" ma:root="true" ma:fieldsID="139c0996c620151fe01ebbdb9ec57406" ns2:_="" ns3:_="">
    <xsd:import namespace="7053a255-9a84-4e83-ac54-d31af3d60d00"/>
    <xsd:import namespace="a46eb5d2-8da3-4851-9061-dadebc1be3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53a255-9a84-4e83-ac54-d31af3d60d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Marcações de imagem" ma:readOnly="false" ma:fieldId="{5cf76f15-5ced-4ddc-b409-7134ff3c332f}" ma:taxonomyMulti="true" ma:sspId="f0194177-90c9-48a0-9294-4a1ab689aa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BillingMetadata" ma:index="18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6eb5d2-8da3-4851-9061-dadebc1be38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be23b1-712f-4ed8-9256-bfdacc4cab39}" ma:internalName="TaxCatchAll" ma:showField="CatchAllData" ma:web="a46eb5d2-8da3-4851-9061-dadebc1be3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46eb5d2-8da3-4851-9061-dadebc1be38f" xsi:nil="true"/>
    <lcf76f155ced4ddcb4097134ff3c332f xmlns="7053a255-9a84-4e83-ac54-d31af3d60d0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97F6AE5-C573-4449-A5A2-F68F535A36C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05C6E2-CCBB-4989-815B-B4C781B18F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053a255-9a84-4e83-ac54-d31af3d60d00"/>
    <ds:schemaRef ds:uri="a46eb5d2-8da3-4851-9061-dadebc1be3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3BC8E68-364E-40B0-8CE5-C9BD33D34138}">
  <ds:schemaRefs>
    <ds:schemaRef ds:uri="7bd33aee-67a4-431d-ace2-af54a0e24dbc"/>
    <ds:schemaRef ds:uri="http://schemas.microsoft.com/office/2006/documentManagement/types"/>
    <ds:schemaRef ds:uri="518f0e3b-2d0d-4cc1-8f84-fd83e3e1d86f"/>
    <ds:schemaRef ds:uri="http://purl.org/dc/terms/"/>
    <ds:schemaRef ds:uri="http://purl.org/dc/dcmitype/"/>
    <ds:schemaRef ds:uri="http://schemas.openxmlformats.org/package/2006/metadata/core-properties"/>
    <ds:schemaRef ds:uri="http://purl.org/dc/elements/1.1/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a46eb5d2-8da3-4851-9061-dadebc1be38f"/>
    <ds:schemaRef ds:uri="7053a255-9a84-4e83-ac54-d31af3d60d0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Serviço Social do Comércio - SESC-PR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JOIL CEZAR BAPTISTEL</dc:creator>
  <cp:lastModifiedBy>Raquell Cele De Andrade Martins Barreto</cp:lastModifiedBy>
  <dcterms:created xsi:type="dcterms:W3CDTF">2021-02-05T17:20:42Z</dcterms:created>
  <dcterms:modified xsi:type="dcterms:W3CDTF">2026-01-22T12:56:21Z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0x0101008194FCDC8F68A54F94002561F324EDDD</vt:lpwstr>
  </property>
  <property fmtid="{D5CDD505-2E9C-101B-9397-08002B2CF9AE}" pid="3" name="Order">
    <vt:r8>1855400</vt:r8>
  </property>
  <property fmtid="{D5CDD505-2E9C-101B-9397-08002B2CF9AE}" pid="4" name="MediaServiceImageTags">
    <vt:lpwstr/>
  </property>
</Properties>
</file>